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PurchaseOrder" sheetId="1" r:id="rId1"/>
    <sheet name="Vendor" sheetId="2" r:id="rId2"/>
    <sheet name="Item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7" i="1"/>
  <c r="H38" i="1"/>
  <c r="H39" i="1"/>
  <c r="H40" i="1"/>
  <c r="H41" i="1"/>
  <c r="H42" i="1"/>
  <c r="H43" i="1"/>
  <c r="H44" i="1"/>
  <c r="H26" i="1"/>
  <c r="H27" i="1"/>
  <c r="H28" i="1"/>
  <c r="H29" i="1"/>
  <c r="H30" i="1"/>
  <c r="H31" i="1"/>
  <c r="H32" i="1"/>
  <c r="H33" i="1"/>
  <c r="H34" i="1"/>
  <c r="H35" i="1"/>
  <c r="H25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26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5" i="1"/>
  <c r="C19" i="1"/>
  <c r="C18" i="1" l="1"/>
  <c r="C17" i="1"/>
  <c r="C16" i="1"/>
  <c r="C15" i="1"/>
  <c r="C14" i="1"/>
  <c r="C13" i="1"/>
  <c r="N10" i="1" l="1"/>
  <c r="I26" i="1" l="1"/>
  <c r="I27" i="1"/>
  <c r="I28" i="1"/>
  <c r="I29" i="1"/>
  <c r="I30" i="1"/>
  <c r="I31" i="1"/>
  <c r="I32" i="1"/>
  <c r="I33" i="1"/>
  <c r="I37" i="1"/>
  <c r="I38" i="1"/>
  <c r="I39" i="1"/>
  <c r="I40" i="1"/>
  <c r="I41" i="1"/>
  <c r="I42" i="1"/>
  <c r="I43" i="1"/>
  <c r="I44" i="1"/>
  <c r="I25" i="1"/>
  <c r="I45" i="1" l="1"/>
  <c r="I50" i="1" s="1"/>
  <c r="J5" i="1"/>
  <c r="J6" i="1"/>
</calcChain>
</file>

<file path=xl/sharedStrings.xml><?xml version="1.0" encoding="utf-8"?>
<sst xmlns="http://schemas.openxmlformats.org/spreadsheetml/2006/main" count="161" uniqueCount="125">
  <si>
    <t>PURCHASE ORDER TEMPLATE</t>
  </si>
  <si>
    <t>Purchase Order No.</t>
  </si>
  <si>
    <t>Date</t>
  </si>
  <si>
    <t>Contact Person</t>
  </si>
  <si>
    <t>Street Address</t>
  </si>
  <si>
    <t>Ship To</t>
  </si>
  <si>
    <t>City</t>
  </si>
  <si>
    <t>State</t>
  </si>
  <si>
    <t>Zip Code</t>
  </si>
  <si>
    <t>Phone</t>
  </si>
  <si>
    <t>Email</t>
  </si>
  <si>
    <t>Ship Via</t>
  </si>
  <si>
    <t>Shipping Method</t>
  </si>
  <si>
    <t>Shipping Terms</t>
  </si>
  <si>
    <t>Delivery Date</t>
  </si>
  <si>
    <t>Vendor Name</t>
  </si>
  <si>
    <t>Item ID.</t>
  </si>
  <si>
    <t>Item</t>
  </si>
  <si>
    <t>Description</t>
  </si>
  <si>
    <t>Quantity</t>
  </si>
  <si>
    <t>Price</t>
  </si>
  <si>
    <t>Total</t>
  </si>
  <si>
    <t>Sub Total</t>
  </si>
  <si>
    <t>Discount</t>
  </si>
  <si>
    <t>Shipping</t>
  </si>
  <si>
    <t>Notes and Instructions</t>
  </si>
  <si>
    <t>Thank you for choosing us to do your business</t>
  </si>
  <si>
    <t>Sign on the dotted line above</t>
  </si>
  <si>
    <t>Sales Tax %</t>
  </si>
  <si>
    <t>[Street Address],                      [City],[State],[Zip]                                 [Phone] : 000 - 000 - 0000                    [Email]                                                     [Website]</t>
  </si>
  <si>
    <t>Address</t>
  </si>
  <si>
    <t>Zip</t>
  </si>
  <si>
    <t>Website</t>
  </si>
  <si>
    <t>ABC Inc</t>
  </si>
  <si>
    <t>Stark Enterprises</t>
  </si>
  <si>
    <t>High Street</t>
  </si>
  <si>
    <t>Grant Street</t>
  </si>
  <si>
    <t>Branford</t>
  </si>
  <si>
    <t>Torrance</t>
  </si>
  <si>
    <t>CT</t>
  </si>
  <si>
    <t>CA</t>
  </si>
  <si>
    <t>123-456-7890</t>
  </si>
  <si>
    <t>987-654-3210</t>
  </si>
  <si>
    <t>abc@abc.com</t>
  </si>
  <si>
    <t>john@stark.com</t>
  </si>
  <si>
    <t>www.abcinc.com</t>
  </si>
  <si>
    <t>www.stark.com</t>
  </si>
  <si>
    <t>Contact</t>
  </si>
  <si>
    <t>Abel</t>
  </si>
  <si>
    <t>Tony</t>
  </si>
  <si>
    <t>Select A Vendor</t>
  </si>
  <si>
    <t>Vendor Company Name</t>
  </si>
  <si>
    <t>Vendor Details</t>
  </si>
  <si>
    <t>&lt;Vendor Name&gt;</t>
  </si>
  <si>
    <t>&lt;Street Address&gt;</t>
  </si>
  <si>
    <t>&lt;City&gt;</t>
  </si>
  <si>
    <t>&lt;State&gt;</t>
  </si>
  <si>
    <t>&lt;Email&gt;</t>
  </si>
  <si>
    <t>&lt;Phone&gt;</t>
  </si>
  <si>
    <t>&lt;WebSite&gt;</t>
  </si>
  <si>
    <t>&lt;ZipCode&gt;</t>
  </si>
  <si>
    <t>ItemID</t>
  </si>
  <si>
    <t>ItemName</t>
  </si>
  <si>
    <t>Item10</t>
  </si>
  <si>
    <t>Item1</t>
  </si>
  <si>
    <t>Item2</t>
  </si>
  <si>
    <t>Item3</t>
  </si>
  <si>
    <t>Item4</t>
  </si>
  <si>
    <t>Item5</t>
  </si>
  <si>
    <t>Item6</t>
  </si>
  <si>
    <t>Item7</t>
  </si>
  <si>
    <t>Item8</t>
  </si>
  <si>
    <t>Item9</t>
  </si>
  <si>
    <t>It-01</t>
  </si>
  <si>
    <t>It-02</t>
  </si>
  <si>
    <t>It-03</t>
  </si>
  <si>
    <t>It-04</t>
  </si>
  <si>
    <t>It-05</t>
  </si>
  <si>
    <t>It-06</t>
  </si>
  <si>
    <t>It-07</t>
  </si>
  <si>
    <t>It-08</t>
  </si>
  <si>
    <t>It-09</t>
  </si>
  <si>
    <t>It-10</t>
  </si>
  <si>
    <t>This is Item 1</t>
  </si>
  <si>
    <t>This is Item 2</t>
  </si>
  <si>
    <t>This is Item 3</t>
  </si>
  <si>
    <t>This is Item 4</t>
  </si>
  <si>
    <t>This is Item 5</t>
  </si>
  <si>
    <t>This is Item 6</t>
  </si>
  <si>
    <t>This is Item 7</t>
  </si>
  <si>
    <t>This is Item 8</t>
  </si>
  <si>
    <t>This is Item 9</t>
  </si>
  <si>
    <t>This is Item 10</t>
  </si>
  <si>
    <t>Select item</t>
  </si>
  <si>
    <t xml:space="preserve"> </t>
  </si>
  <si>
    <t>It-11</t>
  </si>
  <si>
    <t>It-12</t>
  </si>
  <si>
    <t>It-13</t>
  </si>
  <si>
    <t>It-14</t>
  </si>
  <si>
    <t>It-15</t>
  </si>
  <si>
    <t>It-16</t>
  </si>
  <si>
    <t>It-17</t>
  </si>
  <si>
    <t>It-18</t>
  </si>
  <si>
    <t>It-19</t>
  </si>
  <si>
    <t>It-20</t>
  </si>
  <si>
    <t>Item11</t>
  </si>
  <si>
    <t>Item12</t>
  </si>
  <si>
    <t>Item13</t>
  </si>
  <si>
    <t>Item14</t>
  </si>
  <si>
    <t>Item15</t>
  </si>
  <si>
    <t>Item16</t>
  </si>
  <si>
    <t>Item17</t>
  </si>
  <si>
    <t>Item18</t>
  </si>
  <si>
    <t>Item19</t>
  </si>
  <si>
    <t>Item20</t>
  </si>
  <si>
    <t>This is Item 11</t>
  </si>
  <si>
    <t>This is Item 12</t>
  </si>
  <si>
    <t>This is Item 13</t>
  </si>
  <si>
    <t>This is Item 14</t>
  </si>
  <si>
    <t>This is Item 15</t>
  </si>
  <si>
    <t>This is Item 16</t>
  </si>
  <si>
    <t>This is Item 17</t>
  </si>
  <si>
    <t>This is Item 18</t>
  </si>
  <si>
    <t>This is Item 19</t>
  </si>
  <si>
    <t>This is Item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</si>
</sst>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24009]m/d/yyyy;@"/>
    <numFmt numFmtId="165" formatCode="[$$-409]#,##0.00_ ;\-[$$-409]#,##0.00\ "/>
    <numFmt numFmtId="166" formatCode="[$$-409]#,##0.00"/>
    <numFmt numFmtId="167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/>
    <xf numFmtId="0" fontId="0" fillId="0" borderId="1" xfId="0" applyBorder="1"/>
    <xf numFmtId="164" fontId="0" fillId="0" borderId="1" xfId="0" applyNumberFormat="1" applyBorder="1"/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2" borderId="0" xfId="0" applyFont="1" applyFill="1"/>
    <xf numFmtId="0" fontId="0" fillId="0" borderId="0" xfId="0" applyBorder="1" applyAlignment="1" applyProtection="1"/>
    <xf numFmtId="164" fontId="0" fillId="0" borderId="0" xfId="0" applyNumberFormat="1" applyBorder="1"/>
    <xf numFmtId="0" fontId="3" fillId="0" borderId="0" xfId="0" applyFont="1" applyFill="1" applyBorder="1" applyAlignment="1"/>
    <xf numFmtId="0" fontId="1" fillId="0" borderId="0" xfId="0" applyFont="1" applyFill="1" applyBorder="1"/>
    <xf numFmtId="0" fontId="0" fillId="0" borderId="1" xfId="0" applyBorder="1" applyAlignment="1" applyProtection="1"/>
    <xf numFmtId="0" fontId="0" fillId="0" borderId="1" xfId="0" applyBorder="1" applyAlignment="1"/>
    <xf numFmtId="0" fontId="0" fillId="0" borderId="4" xfId="0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8" fillId="0" borderId="0" xfId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Border="1" applyAlignment="1"/>
    <xf numFmtId="0" fontId="0" fillId="0" borderId="0" xfId="0" applyBorder="1" applyAlignment="1"/>
    <xf numFmtId="0" fontId="0" fillId="0" borderId="10" xfId="0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6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6" fontId="6" fillId="3" borderId="2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6" fillId="3" borderId="2" xfId="0" applyFont="1" applyFill="1" applyBorder="1" applyAlignment="1"/>
    <xf numFmtId="0" fontId="7" fillId="3" borderId="4" xfId="0" applyFont="1" applyFill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" fillId="0" borderId="6" xfId="0" applyFont="1" applyBorder="1" applyAlignment="1"/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3" xfId="0" applyFont="1" applyFill="1" applyBorder="1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7" fillId="3" borderId="3" xfId="0" applyFont="1" applyFill="1" applyBorder="1" applyAlignment="1">
      <alignment horizontal="center"/>
    </xf>
    <xf numFmtId="167" fontId="0" fillId="0" borderId="1" xfId="0" applyNumberFormat="1" applyBorder="1" applyAlignment="1"/>
    <xf numFmtId="0" fontId="7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/>
    <xf numFmtId="0" fontId="0" fillId="0" borderId="7" xfId="0" applyBorder="1" applyAlignment="1"/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7" fillId="3" borderId="1" xfId="0" applyFont="1" applyFill="1" applyBorder="1" applyAlignment="1"/>
    <xf numFmtId="0" fontId="5" fillId="0" borderId="0" xfId="0" applyFont="1" applyAlignment="1"/>
    <xf numFmtId="2" fontId="0" fillId="0" borderId="2" xfId="0" applyNumberFormat="1" applyBorder="1" applyAlignment="1"/>
    <xf numFmtId="2" fontId="0" fillId="0" borderId="4" xfId="0" applyNumberFormat="1" applyBorder="1" applyAlignment="1"/>
    <xf numFmtId="165" fontId="6" fillId="3" borderId="1" xfId="0" applyNumberFormat="1" applyFont="1" applyFill="1" applyBorder="1" applyAlignment="1"/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6</xdr:col>
      <xdr:colOff>542925</xdr:colOff>
      <xdr:row>0</xdr:row>
      <xdr:rowOff>680008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0"/>
          <a:ext cx="2247900" cy="68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cinc.com/" TargetMode="External"/><Relationship Id="rId2" Type="http://schemas.openxmlformats.org/officeDocument/2006/relationships/hyperlink" Target="mailto:john@stark.com" TargetMode="External"/><Relationship Id="rId1" Type="http://schemas.openxmlformats.org/officeDocument/2006/relationships/hyperlink" Target="mailto:abc@abc.com" TargetMode="External"/><Relationship Id="rId4" Type="http://schemas.openxmlformats.org/officeDocument/2006/relationships/hyperlink" Target="http://www.st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showGridLines="0" tabSelected="1" topLeftCell="A16" zoomScaleNormal="100" workbookViewId="0">
      <selection activeCell="N9" sqref="N9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8" max="18" width="11.28515625" customWidth="1"/>
  </cols>
  <sheetData>
    <row r="1" spans="1:18" ht="55.5" customHeight="1" x14ac:dyDescent="0.25">
      <c r="A1" s="62"/>
      <c r="B1" s="62"/>
      <c r="C1" s="62"/>
      <c r="D1" s="62"/>
      <c r="E1" s="63"/>
      <c r="F1" s="63"/>
      <c r="G1" s="63"/>
      <c r="H1" s="63"/>
      <c r="I1" s="63"/>
      <c r="J1" s="63"/>
      <c r="K1" s="6"/>
      <c r="L1" s="6"/>
      <c r="M1" s="6"/>
      <c r="N1" s="6"/>
    </row>
    <row r="2" spans="1:18" ht="26.25" customHeight="1" x14ac:dyDescent="0.25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"/>
      <c r="L2" s="6"/>
      <c r="M2" s="6"/>
      <c r="N2" s="6"/>
    </row>
    <row r="3" spans="1:18" ht="13.5" customHeight="1" x14ac:dyDescent="0.25">
      <c r="A3" s="56" t="s">
        <v>29</v>
      </c>
      <c r="B3" s="56"/>
      <c r="C3" s="56"/>
      <c r="D3" s="56"/>
      <c r="E3" s="1"/>
      <c r="F3" s="1"/>
      <c r="G3" s="1"/>
      <c r="H3" s="6"/>
      <c r="I3" s="6"/>
      <c r="J3" s="6"/>
    </row>
    <row r="4" spans="1:18" x14ac:dyDescent="0.25">
      <c r="A4" s="57"/>
      <c r="B4" s="57"/>
      <c r="C4" s="57"/>
      <c r="D4" s="57"/>
    </row>
    <row r="5" spans="1:18" x14ac:dyDescent="0.25">
      <c r="A5" s="57"/>
      <c r="B5" s="57"/>
      <c r="C5" s="57"/>
      <c r="D5" s="57"/>
      <c r="I5" s="16" t="s">
        <v>2</v>
      </c>
      <c r="J5" s="3">
        <f ca="1">TODAY()</f>
        <v>43549</v>
      </c>
      <c r="M5" s="83"/>
      <c r="N5" s="83"/>
      <c r="O5" s="83"/>
      <c r="P5" s="83"/>
      <c r="Q5" s="83"/>
      <c r="R5" s="83"/>
    </row>
    <row r="6" spans="1:18" x14ac:dyDescent="0.25">
      <c r="A6" s="57"/>
      <c r="B6" s="57"/>
      <c r="C6" s="57"/>
      <c r="D6" s="57"/>
      <c r="H6" s="54" t="s">
        <v>1</v>
      </c>
      <c r="I6" s="55"/>
      <c r="J6" s="13">
        <f ca="1">RANDBETWEEN(10,10000)</f>
        <v>8654</v>
      </c>
    </row>
    <row r="7" spans="1:18" x14ac:dyDescent="0.25">
      <c r="A7" s="58"/>
      <c r="B7" s="58"/>
      <c r="C7" s="58"/>
      <c r="D7" s="58"/>
      <c r="I7" s="12"/>
      <c r="J7" s="10"/>
    </row>
    <row r="8" spans="1:18" x14ac:dyDescent="0.25">
      <c r="A8" s="11"/>
      <c r="B8" s="11"/>
      <c r="C8" s="9"/>
      <c r="D8" s="9"/>
      <c r="I8" s="12"/>
      <c r="J8" s="10"/>
    </row>
    <row r="10" spans="1:18" x14ac:dyDescent="0.25">
      <c r="A10" s="54" t="s">
        <v>51</v>
      </c>
      <c r="B10" s="64"/>
      <c r="C10" s="65"/>
      <c r="D10" s="66" t="s">
        <v>50</v>
      </c>
      <c r="E10" s="67"/>
      <c r="F10" s="67"/>
      <c r="G10" s="67"/>
      <c r="H10" s="67"/>
      <c r="I10" s="67"/>
      <c r="J10" s="65"/>
      <c r="N10" s="8" t="str">
        <f>Vendor!$C$1</f>
        <v>Address</v>
      </c>
    </row>
    <row r="12" spans="1:18" x14ac:dyDescent="0.25">
      <c r="A12" s="77" t="s">
        <v>52</v>
      </c>
      <c r="B12" s="78"/>
      <c r="C12" s="78"/>
      <c r="D12" s="78"/>
      <c r="E12" s="72"/>
      <c r="F12" s="72" t="s">
        <v>5</v>
      </c>
      <c r="G12" s="73"/>
      <c r="H12" s="73"/>
      <c r="I12" s="73"/>
      <c r="J12" s="73"/>
    </row>
    <row r="13" spans="1:18" x14ac:dyDescent="0.25">
      <c r="A13" s="75" t="s">
        <v>3</v>
      </c>
      <c r="B13" s="75"/>
      <c r="C13" s="24" t="str">
        <f>VLOOKUP(PurchaseOrder!D10,Vendor!A:I,2,FALSE)</f>
        <v>&lt;Vendor Name&gt;</v>
      </c>
      <c r="D13" s="24"/>
      <c r="E13" s="25"/>
      <c r="F13" s="74" t="s">
        <v>3</v>
      </c>
      <c r="G13" s="75"/>
      <c r="H13" s="25"/>
      <c r="I13" s="76"/>
      <c r="J13" s="76"/>
    </row>
    <row r="14" spans="1:18" x14ac:dyDescent="0.25">
      <c r="A14" s="52" t="s">
        <v>4</v>
      </c>
      <c r="B14" s="52"/>
      <c r="C14" s="32" t="str">
        <f>VLOOKUP(PurchaseOrder!D10,Vendor!A:I,3,FALSE)</f>
        <v>&lt;Street Address&gt;</v>
      </c>
      <c r="D14" s="32"/>
      <c r="E14" s="32"/>
      <c r="F14" s="59" t="s">
        <v>4</v>
      </c>
      <c r="G14" s="52"/>
      <c r="H14" s="32"/>
      <c r="I14" s="32"/>
      <c r="J14" s="33"/>
    </row>
    <row r="15" spans="1:18" x14ac:dyDescent="0.25">
      <c r="A15" s="52" t="s">
        <v>6</v>
      </c>
      <c r="B15" s="52"/>
      <c r="C15" s="32" t="str">
        <f>VLOOKUP(PurchaseOrder!D10,Vendor!A:I,4,FALSE)</f>
        <v>&lt;City&gt;</v>
      </c>
      <c r="D15" s="32"/>
      <c r="E15" s="32"/>
      <c r="F15" s="59" t="s">
        <v>6</v>
      </c>
      <c r="G15" s="52"/>
      <c r="H15" s="32"/>
      <c r="I15" s="32"/>
      <c r="J15" s="33"/>
    </row>
    <row r="16" spans="1:18" x14ac:dyDescent="0.25">
      <c r="A16" s="31" t="s">
        <v>7</v>
      </c>
      <c r="B16" s="31"/>
      <c r="C16" s="32" t="str">
        <f>VLOOKUP(PurchaseOrder!D10,Vendor!A:I,5,FALSE)</f>
        <v>&lt;State&gt;</v>
      </c>
      <c r="D16" s="32"/>
      <c r="E16" s="32"/>
      <c r="F16" s="30" t="s">
        <v>7</v>
      </c>
      <c r="G16" s="31"/>
      <c r="H16" s="32"/>
      <c r="I16" s="32"/>
      <c r="J16" s="33"/>
    </row>
    <row r="17" spans="1:10" x14ac:dyDescent="0.25">
      <c r="A17" s="31" t="s">
        <v>8</v>
      </c>
      <c r="B17" s="31"/>
      <c r="C17" s="53" t="str">
        <f>VLOOKUP(PurchaseOrder!D10,Vendor!A:I,6,FALSE)</f>
        <v>&lt;ZipCode&gt;</v>
      </c>
      <c r="D17" s="53"/>
      <c r="E17" s="53"/>
      <c r="F17" s="30" t="s">
        <v>8</v>
      </c>
      <c r="G17" s="31"/>
      <c r="H17" s="32"/>
      <c r="I17" s="32"/>
      <c r="J17" s="33"/>
    </row>
    <row r="18" spans="1:10" x14ac:dyDescent="0.25">
      <c r="A18" s="31" t="s">
        <v>9</v>
      </c>
      <c r="B18" s="31"/>
      <c r="C18" s="32" t="str">
        <f>VLOOKUP(PurchaseOrder!D10,Vendor!A:I,7,FALSE)</f>
        <v>&lt;Phone&gt;</v>
      </c>
      <c r="D18" s="32"/>
      <c r="E18" s="32"/>
      <c r="F18" s="30" t="s">
        <v>9</v>
      </c>
      <c r="G18" s="31"/>
      <c r="H18" s="32"/>
      <c r="I18" s="32"/>
      <c r="J18" s="33"/>
    </row>
    <row r="19" spans="1:10" x14ac:dyDescent="0.25">
      <c r="A19" s="35" t="s">
        <v>10</v>
      </c>
      <c r="B19" s="35"/>
      <c r="C19" s="36" t="str">
        <f>VLOOKUP(PurchaseOrder!D10,Vendor!A:I,8,FALSE)</f>
        <v>&lt;Email&gt;</v>
      </c>
      <c r="D19" s="37"/>
      <c r="E19" s="37"/>
      <c r="F19" s="34" t="s">
        <v>10</v>
      </c>
      <c r="G19" s="35"/>
      <c r="H19" s="36"/>
      <c r="I19" s="37"/>
      <c r="J19" s="37"/>
    </row>
    <row r="21" spans="1:10" x14ac:dyDescent="0.25">
      <c r="A21" s="71" t="s">
        <v>11</v>
      </c>
      <c r="B21" s="71"/>
      <c r="C21" s="71" t="s">
        <v>12</v>
      </c>
      <c r="D21" s="71"/>
      <c r="E21" s="43" t="s">
        <v>13</v>
      </c>
      <c r="F21" s="68"/>
      <c r="G21" s="68"/>
      <c r="H21" s="70"/>
      <c r="I21" s="43" t="s">
        <v>14</v>
      </c>
      <c r="J21" s="70"/>
    </row>
    <row r="22" spans="1:10" x14ac:dyDescent="0.25">
      <c r="A22" s="79"/>
      <c r="B22" s="79"/>
      <c r="C22" s="79"/>
      <c r="D22" s="79"/>
      <c r="E22" s="66"/>
      <c r="F22" s="67"/>
      <c r="G22" s="67"/>
      <c r="H22" s="65"/>
      <c r="I22" s="69"/>
      <c r="J22" s="69"/>
    </row>
    <row r="24" spans="1:10" x14ac:dyDescent="0.25">
      <c r="A24" s="17" t="s">
        <v>16</v>
      </c>
      <c r="B24" s="43" t="s">
        <v>17</v>
      </c>
      <c r="C24" s="44"/>
      <c r="D24" s="43" t="s">
        <v>18</v>
      </c>
      <c r="E24" s="68"/>
      <c r="F24" s="68"/>
      <c r="G24" s="18" t="s">
        <v>19</v>
      </c>
      <c r="H24" s="18" t="s">
        <v>20</v>
      </c>
      <c r="I24" s="71" t="s">
        <v>21</v>
      </c>
      <c r="J24" s="82"/>
    </row>
    <row r="25" spans="1:10" x14ac:dyDescent="0.25">
      <c r="A25" s="2" t="str">
        <f>IF(ISERROR(MATCH(B25,Item!B:B,0)),"",INDEX(Item!A:A,MATCH(B25,Item!B:B,0)))</f>
        <v xml:space="preserve"> </v>
      </c>
      <c r="B25" s="66" t="s">
        <v>93</v>
      </c>
      <c r="C25" s="67"/>
      <c r="D25" s="80" t="str">
        <f>IF(ISERROR(MATCH(B25,Item!B:B,0)),"",INDEX(Item!C:C,MATCH(B25,Item!B:B,0)))</f>
        <v xml:space="preserve"> </v>
      </c>
      <c r="E25" s="81"/>
      <c r="F25" s="81"/>
      <c r="G25" s="5"/>
      <c r="H25" s="7">
        <f>IF(ISERROR(MATCH(B25,Item!B:B,0)),"",INDEX(Item!D:D,MATCH(B25,Item!B:B,0)))</f>
        <v>0</v>
      </c>
      <c r="I25" s="29">
        <f t="shared" ref="I25:I33" si="0">G25*H25</f>
        <v>0</v>
      </c>
      <c r="J25" s="29"/>
    </row>
    <row r="26" spans="1:10" x14ac:dyDescent="0.25">
      <c r="A26" s="2" t="str">
        <f>IF(ISERROR(MATCH(B26,Item!B:B,0)),"",INDEX(Item!A:A,MATCH(B26,Item!B:B,0)))</f>
        <v xml:space="preserve"> </v>
      </c>
      <c r="B26" s="66" t="s">
        <v>93</v>
      </c>
      <c r="C26" s="67"/>
      <c r="D26" s="80" t="str">
        <f>IF(ISERROR(MATCH(B26,Item!B:B,0)),"",INDEX(Item!C:C,MATCH(B26,Item!B:B,0)))</f>
        <v xml:space="preserve"> </v>
      </c>
      <c r="E26" s="81"/>
      <c r="F26" s="81"/>
      <c r="G26" s="14"/>
      <c r="H26" s="7">
        <f>IF(ISERROR(MATCH(B26,Item!B:B,0)),"",INDEX(Item!D:D,MATCH(B26,Item!B:B,0)))</f>
        <v>0</v>
      </c>
      <c r="I26" s="29">
        <f t="shared" si="0"/>
        <v>0</v>
      </c>
      <c r="J26" s="29"/>
    </row>
    <row r="27" spans="1:10" x14ac:dyDescent="0.25">
      <c r="A27" s="2" t="str">
        <f>IF(ISERROR(MATCH(B27,Item!B:B,0)),"",INDEX(Item!A:A,MATCH(B27,Item!B:B,0)))</f>
        <v xml:space="preserve"> </v>
      </c>
      <c r="B27" s="66" t="s">
        <v>93</v>
      </c>
      <c r="C27" s="67"/>
      <c r="D27" s="80" t="str">
        <f>IF(ISERROR(MATCH(B27,Item!B:B,0)),"",INDEX(Item!C:C,MATCH(B27,Item!B:B,0)))</f>
        <v xml:space="preserve"> </v>
      </c>
      <c r="E27" s="81"/>
      <c r="F27" s="81"/>
      <c r="G27" s="14"/>
      <c r="H27" s="7">
        <f>IF(ISERROR(MATCH(B27,Item!B:B,0)),"",INDEX(Item!D:D,MATCH(B27,Item!B:B,0)))</f>
        <v>0</v>
      </c>
      <c r="I27" s="29">
        <f t="shared" si="0"/>
        <v>0</v>
      </c>
      <c r="J27" s="29"/>
    </row>
    <row r="28" spans="1:10" x14ac:dyDescent="0.25">
      <c r="A28" s="2" t="str">
        <f>IF(ISERROR(MATCH(B28,Item!B:B,0)),"",INDEX(Item!A:A,MATCH(B28,Item!B:B,0)))</f>
        <v xml:space="preserve"> </v>
      </c>
      <c r="B28" s="66" t="s">
        <v>93</v>
      </c>
      <c r="C28" s="67"/>
      <c r="D28" s="80" t="str">
        <f>IF(ISERROR(MATCH(B28,Item!B:B,0)),"",INDEX(Item!C:C,MATCH(B28,Item!B:B,0)))</f>
        <v xml:space="preserve"> </v>
      </c>
      <c r="E28" s="81"/>
      <c r="F28" s="81"/>
      <c r="G28" s="14"/>
      <c r="H28" s="7">
        <f>IF(ISERROR(MATCH(B28,Item!B:B,0)),"",INDEX(Item!D:D,MATCH(B28,Item!B:B,0)))</f>
        <v>0</v>
      </c>
      <c r="I28" s="29">
        <f t="shared" si="0"/>
        <v>0</v>
      </c>
      <c r="J28" s="29"/>
    </row>
    <row r="29" spans="1:10" x14ac:dyDescent="0.25">
      <c r="A29" s="2" t="str">
        <f>IF(ISERROR(MATCH(B29,Item!B:B,0)),"",INDEX(Item!A:A,MATCH(B29,Item!B:B,0)))</f>
        <v xml:space="preserve"> </v>
      </c>
      <c r="B29" s="66" t="s">
        <v>93</v>
      </c>
      <c r="C29" s="67"/>
      <c r="D29" s="80" t="str">
        <f>IF(ISERROR(MATCH(B29,Item!B:B,0)),"",INDEX(Item!C:C,MATCH(B29,Item!B:B,0)))</f>
        <v xml:space="preserve"> </v>
      </c>
      <c r="E29" s="81"/>
      <c r="F29" s="81"/>
      <c r="G29" s="14"/>
      <c r="H29" s="7">
        <f>IF(ISERROR(MATCH(B29,Item!B:B,0)),"",INDEX(Item!D:D,MATCH(B29,Item!B:B,0)))</f>
        <v>0</v>
      </c>
      <c r="I29" s="29">
        <f t="shared" si="0"/>
        <v>0</v>
      </c>
      <c r="J29" s="29"/>
    </row>
    <row r="30" spans="1:10" x14ac:dyDescent="0.25">
      <c r="A30" s="2" t="str">
        <f>IF(ISERROR(MATCH(B30,Item!B:B,0)),"",INDEX(Item!A:A,MATCH(B30,Item!B:B,0)))</f>
        <v xml:space="preserve"> </v>
      </c>
      <c r="B30" s="66" t="s">
        <v>93</v>
      </c>
      <c r="C30" s="67"/>
      <c r="D30" s="80" t="str">
        <f>IF(ISERROR(MATCH(B30,Item!B:B,0)),"",INDEX(Item!C:C,MATCH(B30,Item!B:B,0)))</f>
        <v xml:space="preserve"> </v>
      </c>
      <c r="E30" s="81"/>
      <c r="F30" s="81"/>
      <c r="G30" s="14"/>
      <c r="H30" s="7">
        <f>IF(ISERROR(MATCH(B30,Item!B:B,0)),"",INDEX(Item!D:D,MATCH(B30,Item!B:B,0)))</f>
        <v>0</v>
      </c>
      <c r="I30" s="29">
        <f t="shared" si="0"/>
        <v>0</v>
      </c>
      <c r="J30" s="29"/>
    </row>
    <row r="31" spans="1:10" x14ac:dyDescent="0.25">
      <c r="A31" s="2" t="str">
        <f>IF(ISERROR(MATCH(B31,Item!B:B,0)),"",INDEX(Item!A:A,MATCH(B31,Item!B:B,0)))</f>
        <v xml:space="preserve"> </v>
      </c>
      <c r="B31" s="66" t="s">
        <v>93</v>
      </c>
      <c r="C31" s="67"/>
      <c r="D31" s="80" t="str">
        <f>IF(ISERROR(MATCH(B31,Item!B:B,0)),"",INDEX(Item!C:C,MATCH(B31,Item!B:B,0)))</f>
        <v xml:space="preserve"> </v>
      </c>
      <c r="E31" s="81"/>
      <c r="F31" s="81"/>
      <c r="G31" s="14"/>
      <c r="H31" s="7">
        <f>IF(ISERROR(MATCH(B31,Item!B:B,0)),"",INDEX(Item!D:D,MATCH(B31,Item!B:B,0)))</f>
        <v>0</v>
      </c>
      <c r="I31" s="29">
        <f t="shared" si="0"/>
        <v>0</v>
      </c>
      <c r="J31" s="29"/>
    </row>
    <row r="32" spans="1:10" x14ac:dyDescent="0.25">
      <c r="A32" s="2" t="str">
        <f>IF(ISERROR(MATCH(B32,Item!B:B,0)),"",INDEX(Item!A:A,MATCH(B32,Item!B:B,0)))</f>
        <v xml:space="preserve"> </v>
      </c>
      <c r="B32" s="66" t="s">
        <v>93</v>
      </c>
      <c r="C32" s="67"/>
      <c r="D32" s="80" t="str">
        <f>IF(ISERROR(MATCH(B32,Item!B:B,0)),"",INDEX(Item!C:C,MATCH(B32,Item!B:B,0)))</f>
        <v xml:space="preserve"> </v>
      </c>
      <c r="E32" s="81"/>
      <c r="F32" s="81"/>
      <c r="G32" s="14"/>
      <c r="H32" s="7">
        <f>IF(ISERROR(MATCH(B32,Item!B:B,0)),"",INDEX(Item!D:D,MATCH(B32,Item!B:B,0)))</f>
        <v>0</v>
      </c>
      <c r="I32" s="29">
        <f t="shared" si="0"/>
        <v>0</v>
      </c>
      <c r="J32" s="29"/>
    </row>
    <row r="33" spans="1:10" x14ac:dyDescent="0.25">
      <c r="A33" s="2" t="str">
        <f>IF(ISERROR(MATCH(B33,Item!B:B,0)),"",INDEX(Item!A:A,MATCH(B33,Item!B:B,0)))</f>
        <v xml:space="preserve"> </v>
      </c>
      <c r="B33" s="66" t="s">
        <v>93</v>
      </c>
      <c r="C33" s="67"/>
      <c r="D33" s="80" t="str">
        <f>IF(ISERROR(MATCH(B33,Item!B:B,0)),"",INDEX(Item!C:C,MATCH(B33,Item!B:B,0)))</f>
        <v xml:space="preserve"> </v>
      </c>
      <c r="E33" s="81"/>
      <c r="F33" s="81"/>
      <c r="G33" s="14"/>
      <c r="H33" s="7">
        <f>IF(ISERROR(MATCH(B33,Item!B:B,0)),"",INDEX(Item!D:D,MATCH(B33,Item!B:B,0)))</f>
        <v>0</v>
      </c>
      <c r="I33" s="29">
        <f t="shared" si="0"/>
        <v>0</v>
      </c>
      <c r="J33" s="29"/>
    </row>
    <row r="34" spans="1:10" x14ac:dyDescent="0.25">
      <c r="A34" s="2" t="str">
        <f>IF(ISERROR(MATCH(B34,Item!B:B,0)),"",INDEX(Item!A:A,MATCH(B34,Item!B:B,0)))</f>
        <v xml:space="preserve"> </v>
      </c>
      <c r="B34" s="66" t="s">
        <v>93</v>
      </c>
      <c r="C34" s="67"/>
      <c r="D34" s="80" t="str">
        <f>IF(ISERROR(MATCH(B34,Item!B:B,0)),"",INDEX(Item!C:C,MATCH(B34,Item!B:B,0)))</f>
        <v xml:space="preserve"> </v>
      </c>
      <c r="E34" s="81"/>
      <c r="F34" s="81"/>
      <c r="G34" s="14"/>
      <c r="H34" s="7">
        <f>IF(ISERROR(MATCH(B34,Item!B:B,0)),"",INDEX(Item!D:D,MATCH(B34,Item!B:B,0)))</f>
        <v>0</v>
      </c>
      <c r="I34" s="29">
        <v>0</v>
      </c>
      <c r="J34" s="29"/>
    </row>
    <row r="35" spans="1:10" x14ac:dyDescent="0.25">
      <c r="A35" s="2" t="str">
        <f>IF(ISERROR(MATCH(B35,Item!B:B,0)),"",INDEX(Item!A:A,MATCH(B35,Item!B:B,0)))</f>
        <v xml:space="preserve"> </v>
      </c>
      <c r="B35" s="66" t="s">
        <v>93</v>
      </c>
      <c r="C35" s="67"/>
      <c r="D35" s="80" t="str">
        <f>IF(ISERROR(MATCH(B35,Item!B:B,0)),"",INDEX(Item!C:C,MATCH(B35,Item!B:B,0)))</f>
        <v xml:space="preserve"> </v>
      </c>
      <c r="E35" s="81"/>
      <c r="F35" s="81"/>
      <c r="G35" s="14"/>
      <c r="H35" s="7">
        <f>IF(ISERROR(MATCH(B35,Item!B:B,0)),"",INDEX(Item!D:D,MATCH(B35,Item!B:B,0)))</f>
        <v>0</v>
      </c>
      <c r="I35" s="29">
        <v>0</v>
      </c>
      <c r="J35" s="29"/>
    </row>
    <row r="36" spans="1:10" x14ac:dyDescent="0.25">
      <c r="A36" s="2" t="str">
        <f>IF(ISERROR(MATCH(B36,Item!B:B,0)),"",INDEX(Item!A:A,MATCH(B36,Item!B:B,0)))</f>
        <v xml:space="preserve"> </v>
      </c>
      <c r="B36" s="66" t="s">
        <v>93</v>
      </c>
      <c r="C36" s="67"/>
      <c r="D36" s="80" t="str">
        <f>IF(ISERROR(MATCH(B36,Item!B:B,0)),"",INDEX(Item!C:C,MATCH(B36,Item!B:B,0)))</f>
        <v xml:space="preserve"> </v>
      </c>
      <c r="E36" s="81"/>
      <c r="F36" s="81"/>
      <c r="G36" s="14"/>
      <c r="H36" s="7">
        <f>IF(ISERROR(MATCH(B36,Item!B:B,0)),"",INDEX(Item!D:D,MATCH(B36,Item!B:B,0)))</f>
        <v>0</v>
      </c>
      <c r="I36" s="29">
        <v>0</v>
      </c>
      <c r="J36" s="29"/>
    </row>
    <row r="37" spans="1:10" x14ac:dyDescent="0.25">
      <c r="A37" s="2" t="str">
        <f>IF(ISERROR(MATCH(B37,Item!B:B,0)),"",INDEX(Item!A:A,MATCH(B37,Item!B:B,0)))</f>
        <v xml:space="preserve"> </v>
      </c>
      <c r="B37" s="66" t="s">
        <v>93</v>
      </c>
      <c r="C37" s="67"/>
      <c r="D37" s="80" t="str">
        <f>IF(ISERROR(MATCH(B37,Item!B:B,0)),"",INDEX(Item!C:C,MATCH(B37,Item!B:B,0)))</f>
        <v xml:space="preserve"> </v>
      </c>
      <c r="E37" s="81"/>
      <c r="F37" s="81"/>
      <c r="G37" s="14"/>
      <c r="H37" s="7">
        <f>IF(ISERROR(MATCH(B37,Item!B:B,0)),"",INDEX(Item!D:D,MATCH(B37,Item!B:B,0)))</f>
        <v>0</v>
      </c>
      <c r="I37" s="29">
        <f t="shared" ref="I37:I44" si="1">G37*H37</f>
        <v>0</v>
      </c>
      <c r="J37" s="29"/>
    </row>
    <row r="38" spans="1:10" x14ac:dyDescent="0.25">
      <c r="A38" s="2" t="str">
        <f>IF(ISERROR(MATCH(B38,Item!B:B,0)),"",INDEX(Item!A:A,MATCH(B38,Item!B:B,0)))</f>
        <v xml:space="preserve"> </v>
      </c>
      <c r="B38" s="66" t="s">
        <v>93</v>
      </c>
      <c r="C38" s="67"/>
      <c r="D38" s="80" t="str">
        <f>IF(ISERROR(MATCH(B38,Item!B:B,0)),"",INDEX(Item!C:C,MATCH(B38,Item!B:B,0)))</f>
        <v xml:space="preserve"> </v>
      </c>
      <c r="E38" s="81"/>
      <c r="F38" s="81"/>
      <c r="G38" s="14"/>
      <c r="H38" s="7">
        <f>IF(ISERROR(MATCH(B38,Item!B:B,0)),"",INDEX(Item!D:D,MATCH(B38,Item!B:B,0)))</f>
        <v>0</v>
      </c>
      <c r="I38" s="29">
        <f t="shared" si="1"/>
        <v>0</v>
      </c>
      <c r="J38" s="29"/>
    </row>
    <row r="39" spans="1:10" x14ac:dyDescent="0.25">
      <c r="A39" s="2" t="str">
        <f>IF(ISERROR(MATCH(B39,Item!B:B,0)),"",INDEX(Item!A:A,MATCH(B39,Item!B:B,0)))</f>
        <v xml:space="preserve"> </v>
      </c>
      <c r="B39" s="66" t="s">
        <v>93</v>
      </c>
      <c r="C39" s="67"/>
      <c r="D39" s="80" t="str">
        <f>IF(ISERROR(MATCH(B39,Item!B:B,0)),"",INDEX(Item!C:C,MATCH(B39,Item!B:B,0)))</f>
        <v xml:space="preserve"> </v>
      </c>
      <c r="E39" s="81"/>
      <c r="F39" s="81"/>
      <c r="G39" s="14"/>
      <c r="H39" s="7">
        <f>IF(ISERROR(MATCH(B39,Item!B:B,0)),"",INDEX(Item!D:D,MATCH(B39,Item!B:B,0)))</f>
        <v>0</v>
      </c>
      <c r="I39" s="29">
        <f t="shared" si="1"/>
        <v>0</v>
      </c>
      <c r="J39" s="29"/>
    </row>
    <row r="40" spans="1:10" x14ac:dyDescent="0.25">
      <c r="A40" s="2" t="str">
        <f>IF(ISERROR(MATCH(B40,Item!B:B,0)),"",INDEX(Item!A:A,MATCH(B40,Item!B:B,0)))</f>
        <v xml:space="preserve"> </v>
      </c>
      <c r="B40" s="66" t="s">
        <v>93</v>
      </c>
      <c r="C40" s="67"/>
      <c r="D40" s="80" t="str">
        <f>IF(ISERROR(MATCH(B40,Item!B:B,0)),"",INDEX(Item!C:C,MATCH(B40,Item!B:B,0)))</f>
        <v xml:space="preserve"> </v>
      </c>
      <c r="E40" s="81"/>
      <c r="F40" s="81"/>
      <c r="G40" s="14"/>
      <c r="H40" s="7">
        <f>IF(ISERROR(MATCH(B40,Item!B:B,0)),"",INDEX(Item!D:D,MATCH(B40,Item!B:B,0)))</f>
        <v>0</v>
      </c>
      <c r="I40" s="29">
        <f t="shared" si="1"/>
        <v>0</v>
      </c>
      <c r="J40" s="29"/>
    </row>
    <row r="41" spans="1:10" x14ac:dyDescent="0.25">
      <c r="A41" s="2" t="str">
        <f>IF(ISERROR(MATCH(B41,Item!B:B,0)),"",INDEX(Item!A:A,MATCH(B41,Item!B:B,0)))</f>
        <v xml:space="preserve"> </v>
      </c>
      <c r="B41" s="66" t="s">
        <v>93</v>
      </c>
      <c r="C41" s="67"/>
      <c r="D41" s="80" t="str">
        <f>IF(ISERROR(MATCH(B41,Item!B:B,0)),"",INDEX(Item!C:C,MATCH(B41,Item!B:B,0)))</f>
        <v xml:space="preserve"> </v>
      </c>
      <c r="E41" s="81"/>
      <c r="F41" s="81"/>
      <c r="G41" s="14"/>
      <c r="H41" s="7">
        <f>IF(ISERROR(MATCH(B41,Item!B:B,0)),"",INDEX(Item!D:D,MATCH(B41,Item!B:B,0)))</f>
        <v>0</v>
      </c>
      <c r="I41" s="29">
        <f t="shared" si="1"/>
        <v>0</v>
      </c>
      <c r="J41" s="29"/>
    </row>
    <row r="42" spans="1:10" x14ac:dyDescent="0.25">
      <c r="A42" s="2" t="str">
        <f>IF(ISERROR(MATCH(B42,Item!B:B,0)),"",INDEX(Item!A:A,MATCH(B42,Item!B:B,0)))</f>
        <v xml:space="preserve"> </v>
      </c>
      <c r="B42" s="66" t="s">
        <v>93</v>
      </c>
      <c r="C42" s="67"/>
      <c r="D42" s="80" t="str">
        <f>IF(ISERROR(MATCH(B42,Item!B:B,0)),"",INDEX(Item!C:C,MATCH(B42,Item!B:B,0)))</f>
        <v xml:space="preserve"> </v>
      </c>
      <c r="E42" s="81"/>
      <c r="F42" s="81"/>
      <c r="G42" s="14"/>
      <c r="H42" s="7">
        <f>IF(ISERROR(MATCH(B42,Item!B:B,0)),"",INDEX(Item!D:D,MATCH(B42,Item!B:B,0)))</f>
        <v>0</v>
      </c>
      <c r="I42" s="29">
        <f t="shared" si="1"/>
        <v>0</v>
      </c>
      <c r="J42" s="29"/>
    </row>
    <row r="43" spans="1:10" x14ac:dyDescent="0.25">
      <c r="A43" s="2" t="str">
        <f>IF(ISERROR(MATCH(B43,Item!B:B,0)),"",INDEX(Item!A:A,MATCH(B43,Item!B:B,0)))</f>
        <v xml:space="preserve"> </v>
      </c>
      <c r="B43" s="66" t="s">
        <v>93</v>
      </c>
      <c r="C43" s="67"/>
      <c r="D43" s="80" t="str">
        <f>IF(ISERROR(MATCH(B43,Item!B:B,0)),"",INDEX(Item!C:C,MATCH(B43,Item!B:B,0)))</f>
        <v xml:space="preserve"> </v>
      </c>
      <c r="E43" s="81"/>
      <c r="F43" s="81"/>
      <c r="G43" s="14"/>
      <c r="H43" s="7">
        <f>IF(ISERROR(MATCH(B43,Item!B:B,0)),"",INDEX(Item!D:D,MATCH(B43,Item!B:B,0)))</f>
        <v>0</v>
      </c>
      <c r="I43" s="29">
        <f t="shared" si="1"/>
        <v>0</v>
      </c>
      <c r="J43" s="29"/>
    </row>
    <row r="44" spans="1:10" x14ac:dyDescent="0.25">
      <c r="A44" s="2" t="str">
        <f>IF(ISERROR(MATCH(B44,Item!B:B,0)),"",INDEX(Item!A:A,MATCH(B44,Item!B:B,0)))</f>
        <v xml:space="preserve"> </v>
      </c>
      <c r="B44" s="66" t="s">
        <v>93</v>
      </c>
      <c r="C44" s="67"/>
      <c r="D44" s="80" t="str">
        <f>IF(ISERROR(MATCH(B44,Item!B:B,0)),"",INDEX(Item!C:C,MATCH(B44,Item!B:B,0)))</f>
        <v xml:space="preserve"> </v>
      </c>
      <c r="E44" s="81"/>
      <c r="F44" s="81"/>
      <c r="G44" s="14"/>
      <c r="H44" s="7">
        <f>IF(ISERROR(MATCH(B44,Item!B:B,0)),"",INDEX(Item!D:D,MATCH(B44,Item!B:B,0)))</f>
        <v>0</v>
      </c>
      <c r="I44" s="29">
        <f t="shared" si="1"/>
        <v>0</v>
      </c>
      <c r="J44" s="29"/>
    </row>
    <row r="45" spans="1:10" x14ac:dyDescent="0.25">
      <c r="A45" s="43" t="s">
        <v>25</v>
      </c>
      <c r="B45" s="44"/>
      <c r="C45" s="44"/>
      <c r="D45" s="44"/>
      <c r="E45" s="44"/>
      <c r="F45" s="45"/>
      <c r="G45" s="50" t="s">
        <v>22</v>
      </c>
      <c r="H45" s="51"/>
      <c r="I45" s="87">
        <f>SUM(I25:J44)</f>
        <v>0</v>
      </c>
      <c r="J45" s="88"/>
    </row>
    <row r="46" spans="1:10" x14ac:dyDescent="0.25">
      <c r="A46" s="23"/>
      <c r="B46" s="24"/>
      <c r="C46" s="24"/>
      <c r="D46" s="24"/>
      <c r="E46" s="24"/>
      <c r="F46" s="25"/>
      <c r="G46" s="48" t="s">
        <v>23</v>
      </c>
      <c r="H46" s="49"/>
      <c r="I46" s="89">
        <v>0</v>
      </c>
      <c r="J46" s="89"/>
    </row>
    <row r="47" spans="1:10" x14ac:dyDescent="0.25">
      <c r="A47" s="40"/>
      <c r="B47" s="32"/>
      <c r="C47" s="32"/>
      <c r="D47" s="32"/>
      <c r="E47" s="32"/>
      <c r="F47" s="33"/>
      <c r="G47" s="48" t="s">
        <v>28</v>
      </c>
      <c r="H47" s="49"/>
      <c r="I47" s="84">
        <v>0</v>
      </c>
      <c r="J47" s="85"/>
    </row>
    <row r="48" spans="1:10" x14ac:dyDescent="0.25">
      <c r="A48" s="40"/>
      <c r="B48" s="32"/>
      <c r="C48" s="32"/>
      <c r="D48" s="32"/>
      <c r="E48" s="32"/>
      <c r="F48" s="33"/>
      <c r="G48" s="48" t="s">
        <v>24</v>
      </c>
      <c r="H48" s="49"/>
      <c r="I48" s="79">
        <v>0</v>
      </c>
      <c r="J48" s="79"/>
    </row>
    <row r="49" spans="1:10" x14ac:dyDescent="0.25">
      <c r="A49" s="40"/>
      <c r="B49" s="32"/>
      <c r="C49" s="32"/>
      <c r="D49" s="32"/>
      <c r="E49" s="32"/>
      <c r="F49" s="33"/>
      <c r="J49" s="15"/>
    </row>
    <row r="50" spans="1:10" x14ac:dyDescent="0.25">
      <c r="A50" s="41"/>
      <c r="B50" s="42"/>
      <c r="C50" s="42"/>
      <c r="D50" s="42"/>
      <c r="E50" s="42"/>
      <c r="F50" s="36"/>
      <c r="G50" s="46" t="s">
        <v>21</v>
      </c>
      <c r="H50" s="47"/>
      <c r="I50" s="86">
        <f>IF(ISBLANK(I47),(I45-I46+I48),((I45-I46)*I47)/100 + (I45-I46+I48))</f>
        <v>0</v>
      </c>
      <c r="J50" s="82"/>
    </row>
    <row r="51" spans="1:10" x14ac:dyDescent="0.25">
      <c r="A51" s="4"/>
      <c r="B51" s="4"/>
      <c r="C51" s="4"/>
      <c r="D51" s="4"/>
      <c r="E51" s="4"/>
      <c r="F51" s="4"/>
    </row>
    <row r="52" spans="1:10" x14ac:dyDescent="0.25">
      <c r="G52" s="23"/>
      <c r="H52" s="24"/>
      <c r="I52" s="24"/>
      <c r="J52" s="25"/>
    </row>
    <row r="53" spans="1:10" x14ac:dyDescent="0.25">
      <c r="A53" s="38" t="s">
        <v>26</v>
      </c>
      <c r="B53" s="38"/>
      <c r="C53" s="38"/>
      <c r="D53" s="38"/>
      <c r="E53" s="38"/>
      <c r="F53" s="39"/>
      <c r="G53" s="26"/>
      <c r="H53" s="27"/>
      <c r="I53" s="27"/>
      <c r="J53" s="28"/>
    </row>
    <row r="54" spans="1:10" x14ac:dyDescent="0.25">
      <c r="G54" s="20" t="s">
        <v>27</v>
      </c>
      <c r="H54" s="21"/>
      <c r="I54" s="21"/>
      <c r="J54" s="22"/>
    </row>
  </sheetData>
  <mergeCells count="123">
    <mergeCell ref="I48:J48"/>
    <mergeCell ref="I47:J47"/>
    <mergeCell ref="I50:J50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34:J34"/>
    <mergeCell ref="I35:J35"/>
    <mergeCell ref="I24:J24"/>
    <mergeCell ref="D25:F25"/>
    <mergeCell ref="D26:F26"/>
    <mergeCell ref="D27:F27"/>
    <mergeCell ref="D28:F28"/>
    <mergeCell ref="D29:F29"/>
    <mergeCell ref="M5:R5"/>
    <mergeCell ref="I30:J30"/>
    <mergeCell ref="I31:J31"/>
    <mergeCell ref="I32:J32"/>
    <mergeCell ref="I33:J33"/>
    <mergeCell ref="B29:C29"/>
    <mergeCell ref="B30:C30"/>
    <mergeCell ref="B31:C31"/>
    <mergeCell ref="D30:F30"/>
    <mergeCell ref="D31:F31"/>
    <mergeCell ref="B26:C26"/>
    <mergeCell ref="B27:C27"/>
    <mergeCell ref="B44:C44"/>
    <mergeCell ref="D44:F44"/>
    <mergeCell ref="B41:C41"/>
    <mergeCell ref="B42:C42"/>
    <mergeCell ref="B43:C43"/>
    <mergeCell ref="D41:F41"/>
    <mergeCell ref="D42:F42"/>
    <mergeCell ref="D43:F43"/>
    <mergeCell ref="B38:C38"/>
    <mergeCell ref="B39:C39"/>
    <mergeCell ref="B40:C40"/>
    <mergeCell ref="D38:F38"/>
    <mergeCell ref="D39:F39"/>
    <mergeCell ref="D40:F40"/>
    <mergeCell ref="B37:C37"/>
    <mergeCell ref="D35:F35"/>
    <mergeCell ref="D36:F36"/>
    <mergeCell ref="D37:F37"/>
    <mergeCell ref="B32:C32"/>
    <mergeCell ref="B33:C33"/>
    <mergeCell ref="B34:C34"/>
    <mergeCell ref="D32:F32"/>
    <mergeCell ref="D33:F33"/>
    <mergeCell ref="D34:F34"/>
    <mergeCell ref="A2:J2"/>
    <mergeCell ref="A1:J1"/>
    <mergeCell ref="A10:C10"/>
    <mergeCell ref="D10:J10"/>
    <mergeCell ref="B28:C28"/>
    <mergeCell ref="B24:C24"/>
    <mergeCell ref="B25:C25"/>
    <mergeCell ref="D24:F24"/>
    <mergeCell ref="I22:J22"/>
    <mergeCell ref="E21:H21"/>
    <mergeCell ref="I21:J21"/>
    <mergeCell ref="E22:H22"/>
    <mergeCell ref="A21:B21"/>
    <mergeCell ref="C21:D21"/>
    <mergeCell ref="A16:B16"/>
    <mergeCell ref="C13:E13"/>
    <mergeCell ref="C14:E14"/>
    <mergeCell ref="C15:E15"/>
    <mergeCell ref="F12:J12"/>
    <mergeCell ref="A17:B17"/>
    <mergeCell ref="F13:G13"/>
    <mergeCell ref="H13:J13"/>
    <mergeCell ref="F14:G14"/>
    <mergeCell ref="A12:E12"/>
    <mergeCell ref="A15:B15"/>
    <mergeCell ref="A19:B19"/>
    <mergeCell ref="C16:E16"/>
    <mergeCell ref="C17:E17"/>
    <mergeCell ref="H6:I6"/>
    <mergeCell ref="A3:D7"/>
    <mergeCell ref="H14:J14"/>
    <mergeCell ref="F15:G15"/>
    <mergeCell ref="H15:J15"/>
    <mergeCell ref="F16:G16"/>
    <mergeCell ref="H16:J16"/>
    <mergeCell ref="F17:G17"/>
    <mergeCell ref="H17:J17"/>
    <mergeCell ref="A18:B18"/>
    <mergeCell ref="A13:B13"/>
    <mergeCell ref="A14:B14"/>
    <mergeCell ref="C18:E18"/>
    <mergeCell ref="C19:E19"/>
    <mergeCell ref="G54:J54"/>
    <mergeCell ref="G52:J53"/>
    <mergeCell ref="I27:J27"/>
    <mergeCell ref="I28:J28"/>
    <mergeCell ref="I29:J29"/>
    <mergeCell ref="I25:J25"/>
    <mergeCell ref="I26:J26"/>
    <mergeCell ref="F18:G18"/>
    <mergeCell ref="H18:J18"/>
    <mergeCell ref="F19:G19"/>
    <mergeCell ref="H19:J19"/>
    <mergeCell ref="A53:F53"/>
    <mergeCell ref="A46:F50"/>
    <mergeCell ref="A45:F45"/>
    <mergeCell ref="G50:H50"/>
    <mergeCell ref="G48:H48"/>
    <mergeCell ref="G47:H47"/>
    <mergeCell ref="G46:H46"/>
    <mergeCell ref="G45:H45"/>
    <mergeCell ref="B35:C35"/>
    <mergeCell ref="B36:C36"/>
    <mergeCell ref="I36:J36"/>
    <mergeCell ref="A22:B22"/>
    <mergeCell ref="C22:D22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Vendor!$A$2:$A$20</xm:f>
          </x14:formula1>
          <xm:sqref>D10:J10</xm:sqref>
        </x14:dataValidation>
        <x14:dataValidation type="list" allowBlank="1" showInputMessage="1" showErrorMessage="1">
          <x14:formula1>
            <xm:f>Item!$B$2:$B$22</xm:f>
          </x14:formula1>
          <xm:sqref>B25:C44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2" workbookViewId="0">
      <selection activeCell="C23" sqref="C23"/>
    </sheetView>
  </sheetViews>
  <sheetFormatPr defaultRowHeight="15" x14ac:dyDescent="0.25"/>
  <cols>
    <col min="1" max="1" width="13.42578125" bestFit="1" customWidth="1"/>
    <col min="2" max="2" width="13.42578125" customWidth="1"/>
  </cols>
  <sheetData>
    <row r="1" spans="1:9" x14ac:dyDescent="0.25">
      <c r="A1" t="s">
        <v>15</v>
      </c>
      <c r="B1" t="s">
        <v>47</v>
      </c>
      <c r="C1" t="s">
        <v>30</v>
      </c>
      <c r="D1" t="s">
        <v>6</v>
      </c>
      <c r="E1" t="s">
        <v>7</v>
      </c>
      <c r="F1" t="s">
        <v>31</v>
      </c>
      <c r="G1" t="s">
        <v>9</v>
      </c>
      <c r="H1" t="s">
        <v>10</v>
      </c>
      <c r="I1" t="s">
        <v>32</v>
      </c>
    </row>
    <row r="2" spans="1:9" x14ac:dyDescent="0.25">
      <c r="A2" t="s">
        <v>50</v>
      </c>
      <c r="B2" t="s">
        <v>53</v>
      </c>
      <c r="C2" t="s">
        <v>54</v>
      </c>
      <c r="D2" t="s">
        <v>55</v>
      </c>
      <c r="E2" t="s">
        <v>56</v>
      </c>
      <c r="F2" t="s">
        <v>60</v>
      </c>
      <c r="G2" t="s">
        <v>58</v>
      </c>
      <c r="H2" t="s">
        <v>57</v>
      </c>
      <c r="I2" t="s">
        <v>59</v>
      </c>
    </row>
    <row r="3" spans="1:9" x14ac:dyDescent="0.25">
      <c r="A3" t="s">
        <v>33</v>
      </c>
      <c r="B3" t="s">
        <v>48</v>
      </c>
      <c r="C3" t="s">
        <v>35</v>
      </c>
      <c r="D3" t="s">
        <v>37</v>
      </c>
      <c r="E3" t="s">
        <v>39</v>
      </c>
      <c r="F3">
        <v>55432</v>
      </c>
      <c r="G3" t="s">
        <v>41</v>
      </c>
      <c r="H3" s="19" t="s">
        <v>43</v>
      </c>
      <c r="I3" s="19" t="s">
        <v>45</v>
      </c>
    </row>
    <row r="4" spans="1:9" x14ac:dyDescent="0.25">
      <c r="A4" t="s">
        <v>34</v>
      </c>
      <c r="B4" t="s">
        <v>49</v>
      </c>
      <c r="C4" t="s">
        <v>36</v>
      </c>
      <c r="D4" t="s">
        <v>38</v>
      </c>
      <c r="E4" t="s">
        <v>40</v>
      </c>
      <c r="F4">
        <v>30504</v>
      </c>
      <c r="G4" t="s">
        <v>42</v>
      </c>
      <c r="H4" s="19" t="s">
        <v>44</v>
      </c>
      <c r="I4" s="19" t="s">
        <v>46</v>
      </c>
    </row>
  </sheetData>
  <hyperlinks>
    <hyperlink ref="H3" r:id="rId1"/>
    <hyperlink ref="H4" r:id="rId2"/>
    <hyperlink ref="I3" r:id="rId3"/>
    <hyperlink ref="I4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2" workbookViewId="0">
      <selection activeCell="G22" sqref="G22"/>
    </sheetView>
  </sheetViews>
  <sheetFormatPr defaultRowHeight="15" x14ac:dyDescent="0.25"/>
  <cols>
    <col min="3" max="3" width="12.42578125" bestFit="1" customWidth="1"/>
  </cols>
  <sheetData>
    <row r="1" spans="1:4" x14ac:dyDescent="0.25">
      <c r="A1" t="s">
        <v>61</v>
      </c>
      <c r="B1" t="s">
        <v>62</v>
      </c>
      <c r="C1" t="s">
        <v>18</v>
      </c>
      <c r="D1" t="s">
        <v>20</v>
      </c>
    </row>
    <row r="2" spans="1:4" x14ac:dyDescent="0.25">
      <c r="A2" t="s">
        <v>94</v>
      </c>
      <c r="B2" t="s">
        <v>93</v>
      </c>
      <c r="C2" t="s">
        <v>94</v>
      </c>
      <c r="D2">
        <v>0</v>
      </c>
    </row>
    <row r="3" spans="1:4" x14ac:dyDescent="0.25">
      <c r="A3" t="s">
        <v>73</v>
      </c>
      <c r="B3" t="s">
        <v>64</v>
      </c>
      <c r="C3" t="s">
        <v>83</v>
      </c>
      <c r="D3">
        <v>10</v>
      </c>
    </row>
    <row r="4" spans="1:4" x14ac:dyDescent="0.25">
      <c r="A4" t="s">
        <v>74</v>
      </c>
      <c r="B4" t="s">
        <v>65</v>
      </c>
      <c r="C4" t="s">
        <v>84</v>
      </c>
      <c r="D4">
        <v>20</v>
      </c>
    </row>
    <row r="5" spans="1:4" x14ac:dyDescent="0.25">
      <c r="A5" t="s">
        <v>75</v>
      </c>
      <c r="B5" t="s">
        <v>66</v>
      </c>
      <c r="C5" t="s">
        <v>85</v>
      </c>
      <c r="D5">
        <v>30</v>
      </c>
    </row>
    <row r="6" spans="1:4" x14ac:dyDescent="0.25">
      <c r="A6" t="s">
        <v>76</v>
      </c>
      <c r="B6" t="s">
        <v>67</v>
      </c>
      <c r="C6" t="s">
        <v>86</v>
      </c>
      <c r="D6">
        <v>40</v>
      </c>
    </row>
    <row r="7" spans="1:4" x14ac:dyDescent="0.25">
      <c r="A7" t="s">
        <v>77</v>
      </c>
      <c r="B7" t="s">
        <v>68</v>
      </c>
      <c r="C7" t="s">
        <v>87</v>
      </c>
      <c r="D7">
        <v>50</v>
      </c>
    </row>
    <row r="8" spans="1:4" x14ac:dyDescent="0.25">
      <c r="A8" t="s">
        <v>78</v>
      </c>
      <c r="B8" t="s">
        <v>69</v>
      </c>
      <c r="C8" t="s">
        <v>88</v>
      </c>
      <c r="D8">
        <v>60</v>
      </c>
    </row>
    <row r="9" spans="1:4" x14ac:dyDescent="0.25">
      <c r="A9" t="s">
        <v>79</v>
      </c>
      <c r="B9" t="s">
        <v>70</v>
      </c>
      <c r="C9" t="s">
        <v>89</v>
      </c>
      <c r="D9">
        <v>70</v>
      </c>
    </row>
    <row r="10" spans="1:4" x14ac:dyDescent="0.25">
      <c r="A10" t="s">
        <v>80</v>
      </c>
      <c r="B10" t="s">
        <v>71</v>
      </c>
      <c r="C10" t="s">
        <v>90</v>
      </c>
      <c r="D10">
        <v>80</v>
      </c>
    </row>
    <row r="11" spans="1:4" x14ac:dyDescent="0.25">
      <c r="A11" t="s">
        <v>81</v>
      </c>
      <c r="B11" t="s">
        <v>72</v>
      </c>
      <c r="C11" t="s">
        <v>91</v>
      </c>
      <c r="D11">
        <v>90</v>
      </c>
    </row>
    <row r="12" spans="1:4" x14ac:dyDescent="0.25">
      <c r="A12" t="s">
        <v>82</v>
      </c>
      <c r="B12" t="s">
        <v>63</v>
      </c>
      <c r="C12" t="s">
        <v>92</v>
      </c>
      <c r="D12">
        <v>100</v>
      </c>
    </row>
    <row r="13" spans="1:4" x14ac:dyDescent="0.25">
      <c r="A13" t="s">
        <v>95</v>
      </c>
      <c r="B13" t="s">
        <v>105</v>
      </c>
      <c r="C13" t="s">
        <v>115</v>
      </c>
      <c r="D13">
        <v>100</v>
      </c>
    </row>
    <row r="14" spans="1:4" x14ac:dyDescent="0.25">
      <c r="A14" t="s">
        <v>96</v>
      </c>
      <c r="B14" t="s">
        <v>106</v>
      </c>
      <c r="C14" t="s">
        <v>116</v>
      </c>
      <c r="D14">
        <v>100</v>
      </c>
    </row>
    <row r="15" spans="1:4" x14ac:dyDescent="0.25">
      <c r="A15" t="s">
        <v>97</v>
      </c>
      <c r="B15" t="s">
        <v>107</v>
      </c>
      <c r="C15" t="s">
        <v>117</v>
      </c>
      <c r="D15">
        <v>100</v>
      </c>
    </row>
    <row r="16" spans="1:4" x14ac:dyDescent="0.25">
      <c r="A16" t="s">
        <v>98</v>
      </c>
      <c r="B16" t="s">
        <v>108</v>
      </c>
      <c r="C16" t="s">
        <v>118</v>
      </c>
      <c r="D16">
        <v>100</v>
      </c>
    </row>
    <row r="17" spans="1:4" x14ac:dyDescent="0.25">
      <c r="A17" t="s">
        <v>99</v>
      </c>
      <c r="B17" t="s">
        <v>109</v>
      </c>
      <c r="C17" t="s">
        <v>119</v>
      </c>
      <c r="D17">
        <v>100</v>
      </c>
    </row>
    <row r="18" spans="1:4" x14ac:dyDescent="0.25">
      <c r="A18" t="s">
        <v>100</v>
      </c>
      <c r="B18" t="s">
        <v>110</v>
      </c>
      <c r="C18" t="s">
        <v>120</v>
      </c>
      <c r="D18">
        <v>100</v>
      </c>
    </row>
    <row r="19" spans="1:4" x14ac:dyDescent="0.25">
      <c r="A19" t="s">
        <v>101</v>
      </c>
      <c r="B19" t="s">
        <v>111</v>
      </c>
      <c r="C19" t="s">
        <v>121</v>
      </c>
      <c r="D19">
        <v>100</v>
      </c>
    </row>
    <row r="20" spans="1:4" x14ac:dyDescent="0.25">
      <c r="A20" t="s">
        <v>102</v>
      </c>
      <c r="B20" t="s">
        <v>112</v>
      </c>
      <c r="C20" t="s">
        <v>122</v>
      </c>
      <c r="D20">
        <v>100</v>
      </c>
    </row>
    <row r="21" spans="1:4" x14ac:dyDescent="0.25">
      <c r="A21" t="s">
        <v>103</v>
      </c>
      <c r="B21" t="s">
        <v>113</v>
      </c>
      <c r="C21" t="s">
        <v>123</v>
      </c>
      <c r="D21">
        <v>100</v>
      </c>
    </row>
    <row r="22" spans="1:4" x14ac:dyDescent="0.25">
      <c r="A22" t="s">
        <v>104</v>
      </c>
      <c r="B22" t="s">
        <v>114</v>
      </c>
      <c r="C22" t="s">
        <v>124</v>
      </c>
      <c r="D2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PurchaseOrder</vt:lpstr>
      <vt:lpstr>Vendor</vt:lpstr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2019-03-25T16:07:35Z</dcterms:modified>
</cp:coreProperties>
</file>